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8" windowWidth="15576" windowHeight="7308"/>
  </bookViews>
  <sheets>
    <sheet name="Annexure A2" sheetId="2" r:id="rId1"/>
  </sheets>
  <definedNames>
    <definedName name="_xlnm.Print_Area" localSheetId="0">'Annexure A2'!$A$1:$V$17</definedName>
    <definedName name="_xlnm.Print_Titles" localSheetId="0">'Annexure A2'!$2:$2</definedName>
  </definedNames>
  <calcPr calcId="145621"/>
</workbook>
</file>

<file path=xl/calcChain.xml><?xml version="1.0" encoding="utf-8"?>
<calcChain xmlns="http://schemas.openxmlformats.org/spreadsheetml/2006/main">
  <c r="U11" i="2" l="1"/>
  <c r="U16" i="2" s="1"/>
  <c r="T3" i="2"/>
  <c r="Q16" i="2"/>
  <c r="I16" i="2"/>
  <c r="V15" i="2"/>
  <c r="R15" i="2"/>
  <c r="P15" i="2"/>
  <c r="N15" i="2"/>
  <c r="L15" i="2"/>
  <c r="AD14" i="2"/>
  <c r="V14" i="2"/>
  <c r="R14" i="2"/>
  <c r="P14" i="2"/>
  <c r="N14" i="2"/>
  <c r="L14" i="2"/>
  <c r="V13" i="2"/>
  <c r="R13" i="2"/>
  <c r="P13" i="2"/>
  <c r="N13" i="2"/>
  <c r="L13" i="2"/>
  <c r="AD12" i="2"/>
  <c r="V12" i="2"/>
  <c r="R12" i="2"/>
  <c r="P12" i="2"/>
  <c r="N12" i="2"/>
  <c r="L12" i="2"/>
  <c r="AD11" i="2"/>
  <c r="R11" i="2"/>
  <c r="P11" i="2"/>
  <c r="N11" i="2"/>
  <c r="L11" i="2"/>
  <c r="AD10" i="2"/>
  <c r="V10" i="2"/>
  <c r="R10" i="2"/>
  <c r="P10" i="2"/>
  <c r="N10" i="2"/>
  <c r="L10" i="2"/>
  <c r="V9" i="2"/>
  <c r="R9" i="2"/>
  <c r="P9" i="2"/>
  <c r="N9" i="2"/>
  <c r="L9" i="2"/>
  <c r="AD8" i="2"/>
  <c r="V8" i="2"/>
  <c r="R8" i="2"/>
  <c r="P8" i="2"/>
  <c r="N8" i="2"/>
  <c r="L8" i="2"/>
  <c r="AD7" i="2"/>
  <c r="V7" i="2"/>
  <c r="R7" i="2"/>
  <c r="P7" i="2"/>
  <c r="N7" i="2"/>
  <c r="L7" i="2"/>
  <c r="AD6" i="2"/>
  <c r="V6" i="2"/>
  <c r="R6" i="2"/>
  <c r="P6" i="2"/>
  <c r="N6" i="2"/>
  <c r="L6" i="2"/>
  <c r="AD5" i="2"/>
  <c r="V5" i="2"/>
  <c r="R5" i="2"/>
  <c r="P5" i="2"/>
  <c r="N5" i="2"/>
  <c r="L5" i="2"/>
  <c r="T4" i="2"/>
  <c r="R4" i="2"/>
  <c r="P4" i="2"/>
  <c r="N4" i="2"/>
  <c r="L4" i="2"/>
  <c r="AD3" i="2"/>
  <c r="R3" i="2"/>
  <c r="P3" i="2"/>
  <c r="N3" i="2"/>
  <c r="L3" i="2"/>
  <c r="N16" i="2" l="1"/>
  <c r="M16" i="2" s="1"/>
  <c r="U17" i="2"/>
  <c r="V16" i="2"/>
  <c r="V17" i="2" s="1"/>
  <c r="T16" i="2"/>
  <c r="T17" i="2" s="1"/>
  <c r="R16" i="2"/>
  <c r="P16" i="2"/>
  <c r="O16" i="2" s="1"/>
  <c r="L16" i="2"/>
  <c r="K16" i="2" s="1"/>
</calcChain>
</file>

<file path=xl/sharedStrings.xml><?xml version="1.0" encoding="utf-8"?>
<sst xmlns="http://schemas.openxmlformats.org/spreadsheetml/2006/main" count="177" uniqueCount="99">
  <si>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</si>
  <si>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</si>
  <si>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</si>
  <si>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</si>
  <si>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</si>
  <si>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</si>
  <si>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</si>
  <si>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</si>
  <si>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</si>
  <si>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</si>
  <si>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</si>
  <si>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</si>
  <si>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</si>
  <si>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</si>
  <si>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</si>
  <si>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'MC005       015174</t>
  </si>
  <si>
    <t>ID</t>
  </si>
  <si>
    <t>#</t>
  </si>
  <si>
    <t>Dpt</t>
  </si>
  <si>
    <t>% disabled</t>
  </si>
  <si>
    <t>% women</t>
  </si>
  <si>
    <t>% youth</t>
  </si>
  <si>
    <t>% LOCALITY</t>
  </si>
  <si>
    <t>Amount Excl VAT</t>
  </si>
  <si>
    <t>ANNEXURE A 2 - empowerment points for 2012/2013 awards above R200,000 as at 31 March 2013</t>
  </si>
  <si>
    <t>'MC004       015174</t>
  </si>
  <si>
    <t xml:space="preserve">CO-FUNDING WATERBERG BIOSPHERE MEANDER ROUTE DEVELOPMENT  </t>
  </si>
  <si>
    <t>30/01/2013</t>
  </si>
  <si>
    <t>'01830 WATERBERG BIOSPHERE RESERVE</t>
  </si>
  <si>
    <t>'001428</t>
  </si>
  <si>
    <t>PED</t>
  </si>
  <si>
    <t>'UE040</t>
  </si>
  <si>
    <t>'NONSTOCK</t>
  </si>
  <si>
    <t>OPEN</t>
  </si>
  <si>
    <t>'MC009       015237</t>
  </si>
  <si>
    <t xml:space="preserve">BURIAL OF 69 PAUPERS  </t>
  </si>
  <si>
    <t>19/03/2013</t>
  </si>
  <si>
    <t>'00901 M J L FUNERAL BROKERS</t>
  </si>
  <si>
    <t>'001624</t>
  </si>
  <si>
    <t>Health</t>
  </si>
  <si>
    <t>Modimolle (Waterberg)</t>
  </si>
  <si>
    <t>'MC008       015174</t>
  </si>
  <si>
    <t>'20955 IBL FIRE FIGHTING EQUIPMENT CC</t>
  </si>
  <si>
    <t>'001425</t>
  </si>
  <si>
    <t>Fire Fighting</t>
  </si>
  <si>
    <t>Rosslyn (National)</t>
  </si>
  <si>
    <t>'DM006</t>
  </si>
  <si>
    <t>'21178 FASTPULSE TRADING 42 PTY LTD</t>
  </si>
  <si>
    <t>'001424</t>
  </si>
  <si>
    <t>Bronkhorstspruit (National)</t>
  </si>
  <si>
    <t>'DM040</t>
  </si>
  <si>
    <t>RECEIVE</t>
  </si>
  <si>
    <t>'02140 FIRE AND EMERGENCY VEHICLE PTY</t>
  </si>
  <si>
    <t>'001423</t>
  </si>
  <si>
    <t>Benoni (National)</t>
  </si>
  <si>
    <t>'DM015</t>
  </si>
  <si>
    <t>SUPPLY AND DELIVERY OF 1 4X4 LDV'S WITH SKID</t>
  </si>
  <si>
    <t>'DM044</t>
  </si>
  <si>
    <t>21/02/2013</t>
  </si>
  <si>
    <t>'02455 FIRE RAIDERS (PTY) LTD</t>
  </si>
  <si>
    <t>'001512</t>
  </si>
  <si>
    <t>Dunswart (National)</t>
  </si>
  <si>
    <t>'DM042</t>
  </si>
  <si>
    <t>'21172 DIESEL INNOVATIONS (PTY) LTD</t>
  </si>
  <si>
    <t>'001417</t>
  </si>
  <si>
    <t>Bracken Gardens (Kempton Park) (National)</t>
  </si>
  <si>
    <t>'IN042</t>
  </si>
  <si>
    <t>PARTLY</t>
  </si>
  <si>
    <t>'MC003       015174</t>
  </si>
  <si>
    <t xml:space="preserve">DISRICT WIDE VPN SERVICES FOR NINE MONTHS  </t>
  </si>
  <si>
    <t>'00889 SITA (PTY) LTD</t>
  </si>
  <si>
    <t>'001379</t>
  </si>
  <si>
    <t>CSSS</t>
  </si>
  <si>
    <t>'IN041</t>
  </si>
  <si>
    <t>'001426</t>
  </si>
  <si>
    <t>'DM014</t>
  </si>
  <si>
    <t>'01334 MARCE FIRE FIGHTING TECHNOLOGY</t>
  </si>
  <si>
    <t>'001511</t>
  </si>
  <si>
    <t>Centurion (National)</t>
  </si>
  <si>
    <t>'DM043</t>
  </si>
  <si>
    <t>'20868 IBL FIRE FIGHTING EQUIPMENT 18</t>
  </si>
  <si>
    <t>'001422</t>
  </si>
  <si>
    <t>'DM039</t>
  </si>
  <si>
    <t>'001440</t>
  </si>
  <si>
    <t>'DM041</t>
  </si>
  <si>
    <t>GRAND TOTAL 3RD QUARTER</t>
  </si>
  <si>
    <t>Vaalwater (Waterberg)</t>
  </si>
  <si>
    <t>LIMITED BIDDING</t>
  </si>
  <si>
    <t>SUPPLY AND DELIVERY OF TENTS</t>
  </si>
  <si>
    <t>SUPPLY AND DELIVERY OF MODIMOLLE FIRE FIGHTING EQUIPMENTS</t>
  </si>
  <si>
    <t xml:space="preserve">SUPPLY AND DELIVERY 0F 1 4X4 LDV'S </t>
  </si>
  <si>
    <t>OPEN TENDER</t>
  </si>
  <si>
    <t>SUPPLY AND DELIVERY OF MOOKGOPHONG MEDIUM BUSH PUMPER</t>
  </si>
  <si>
    <t>SUPPLY AND DELIVERY OF LEPHALALE 4X4 MAJOR URBAN RESCUE PUMPER AND EQUIPMENT</t>
  </si>
  <si>
    <t>SUPPLY AND DELIVERY OF 4X2 MEDIUM MOBILE COMMAND UNIT'</t>
  </si>
  <si>
    <t>SUPPLY AND DELIVERY OF 4X2 DOUBLE CAB RIV FULLY EQUIPPED</t>
  </si>
  <si>
    <t>SUPPLY INSTALLATION AND COMMISIONING OF STAND BY DIESEL GENERATOR</t>
  </si>
  <si>
    <t>SUPPLY AND DELIVERY OF THABAZIMBI FIRE FIGHTING EQUIPMENTS</t>
  </si>
  <si>
    <t>Polokwane (Limpopo)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</si>
</sst>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4" fillId="0" borderId="1" xfId="4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left" vertical="center" wrapText="1"/>
    </xf>
    <xf numFmtId="9" fontId="2" fillId="0" borderId="0" xfId="1" applyNumberFormat="1" applyFont="1" applyFill="1" applyAlignment="1">
      <alignment horizontal="center" vertical="center" wrapText="1"/>
    </xf>
    <xf numFmtId="43" fontId="2" fillId="0" borderId="0" xfId="1" applyNumberFormat="1" applyFont="1" applyFill="1" applyAlignment="1">
      <alignment vertical="center" wrapText="1"/>
    </xf>
    <xf numFmtId="166" fontId="2" fillId="0" borderId="0" xfId="4" applyNumberFormat="1" applyFont="1" applyFill="1" applyAlignment="1">
      <alignment vertical="center" wrapText="1"/>
    </xf>
    <xf numFmtId="9" fontId="2" fillId="0" borderId="0" xfId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9" fontId="6" fillId="0" borderId="2" xfId="0" applyNumberFormat="1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</cellXfs>
  <cellStyles count="5">
    <cellStyle name="Comma" xfId="4" builtinId="3"/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view="pageBreakPreview" zoomScale="70" zoomScaleSheetLayoutView="70" workbookViewId="0">
      <selection activeCell="C3" sqref="C3"/>
    </sheetView>
  </sheetViews>
  <sheetFormatPr defaultColWidth="9.109375" defaultRowHeight="35.1" customHeight="1" x14ac:dyDescent="0.3"/>
  <cols>
    <col min="1" max="1" width="3" style="48" bestFit="1" customWidth="1"/>
    <col min="2" max="2" width="8.33203125" style="34" bestFit="1" customWidth="1"/>
    <col min="3" max="3" width="8.88671875" style="34" customWidth="1"/>
    <col min="4" max="4" width="18.109375" style="34" bestFit="1" customWidth="1"/>
    <col min="5" max="5" width="11.6640625" style="34" customWidth="1"/>
    <col min="6" max="6" width="16.5546875" style="34" customWidth="1"/>
    <col min="7" max="7" width="11.109375" style="34" customWidth="1"/>
    <col min="8" max="8" width="7.77734375" style="35" customWidth="1"/>
    <col min="9" max="9" width="11.6640625" style="36" customWidth="1"/>
    <col min="10" max="10" width="9.109375" style="35" customWidth="1"/>
    <col min="11" max="11" width="6.109375" style="37" bestFit="1" customWidth="1"/>
    <col min="12" max="12" width="11.88671875" style="38" customWidth="1"/>
    <col min="13" max="13" width="6.5546875" style="37" bestFit="1" customWidth="1"/>
    <col min="14" max="14" width="12.33203125" style="38" customWidth="1"/>
    <col min="15" max="15" width="6.109375" style="37" bestFit="1" customWidth="1"/>
    <col min="16" max="16" width="10.6640625" style="39" customWidth="1"/>
    <col min="17" max="17" width="7.44140625" style="40" bestFit="1" customWidth="1"/>
    <col min="18" max="18" width="8" style="41" bestFit="1" customWidth="1"/>
    <col min="19" max="19" width="12.5546875" style="41" customWidth="1"/>
    <col min="20" max="20" width="11" style="42" customWidth="1"/>
    <col min="21" max="21" width="10.109375" style="41" customWidth="1"/>
    <col min="22" max="22" width="11.88671875" style="41" customWidth="1"/>
    <col min="23" max="31" width="0" style="41" hidden="1" customWidth="1"/>
    <col min="32" max="16384" width="9.109375" style="41"/>
  </cols>
  <sheetData>
    <row r="1" spans="1:34" s="24" customFormat="1" ht="36.6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T1" s="25"/>
    </row>
    <row r="2" spans="1:34" s="11" customFormat="1" ht="57.75" customHeight="1" x14ac:dyDescent="0.3">
      <c r="A2" s="1" t="s">
        <v>17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10" t="s">
        <v>23</v>
      </c>
      <c r="J2" s="5" t="s">
        <v>18</v>
      </c>
      <c r="K2" s="4" t="s">
        <v>7</v>
      </c>
      <c r="L2" s="9" t="s">
        <v>8</v>
      </c>
      <c r="M2" s="4" t="s">
        <v>20</v>
      </c>
      <c r="N2" s="9" t="s">
        <v>9</v>
      </c>
      <c r="O2" s="4" t="s">
        <v>21</v>
      </c>
      <c r="P2" s="6" t="s">
        <v>10</v>
      </c>
      <c r="Q2" s="7" t="s">
        <v>19</v>
      </c>
      <c r="R2" s="8" t="s">
        <v>11</v>
      </c>
      <c r="S2" s="2" t="s">
        <v>22</v>
      </c>
      <c r="T2" s="10" t="s">
        <v>12</v>
      </c>
      <c r="U2" s="2" t="s">
        <v>13</v>
      </c>
      <c r="V2" s="2" t="s">
        <v>14</v>
      </c>
    </row>
    <row r="3" spans="1:34" s="19" customFormat="1" ht="92.4" customHeight="1" x14ac:dyDescent="0.3">
      <c r="A3" s="47">
        <v>1</v>
      </c>
      <c r="B3" s="12" t="s">
        <v>25</v>
      </c>
      <c r="C3" s="12" t="s">
        <v>87</v>
      </c>
      <c r="D3" s="12" t="s">
        <v>26</v>
      </c>
      <c r="E3" s="13" t="s">
        <v>27</v>
      </c>
      <c r="F3" s="12" t="s">
        <v>28</v>
      </c>
      <c r="G3" s="13" t="s">
        <v>27</v>
      </c>
      <c r="H3" s="46" t="s">
        <v>29</v>
      </c>
      <c r="I3" s="14">
        <v>200000</v>
      </c>
      <c r="J3" s="12" t="s">
        <v>30</v>
      </c>
      <c r="K3" s="44">
        <v>0</v>
      </c>
      <c r="L3" s="15">
        <f t="shared" ref="L3:L15" si="0">I3*K3</f>
        <v>0</v>
      </c>
      <c r="M3" s="44">
        <v>0</v>
      </c>
      <c r="N3" s="15">
        <f t="shared" ref="N3:N15" si="1">I3*M3</f>
        <v>0</v>
      </c>
      <c r="O3" s="44">
        <v>0</v>
      </c>
      <c r="P3" s="15">
        <f t="shared" ref="P3:P15" si="2">I3*O3</f>
        <v>0</v>
      </c>
      <c r="Q3" s="44">
        <v>0</v>
      </c>
      <c r="R3" s="15">
        <f t="shared" ref="R3:R15" si="3">I3*Q3</f>
        <v>0</v>
      </c>
      <c r="S3" s="12" t="s">
        <v>86</v>
      </c>
      <c r="T3" s="16">
        <f>I3</f>
        <v>200000</v>
      </c>
      <c r="U3" s="16">
        <v>0</v>
      </c>
      <c r="V3" s="16">
        <v>0</v>
      </c>
      <c r="W3" s="17" t="s">
        <v>31</v>
      </c>
      <c r="X3" s="18" t="s">
        <v>32</v>
      </c>
      <c r="Y3" s="18" t="s">
        <v>32</v>
      </c>
      <c r="Z3" s="18">
        <v>10</v>
      </c>
      <c r="AA3" s="18"/>
      <c r="AB3" s="18"/>
      <c r="AC3" s="18">
        <v>200000</v>
      </c>
      <c r="AD3" s="18">
        <f>AC3</f>
        <v>200000</v>
      </c>
      <c r="AE3" s="18" t="s">
        <v>33</v>
      </c>
      <c r="AF3" s="18"/>
      <c r="AG3" s="18"/>
      <c r="AH3" s="18"/>
    </row>
    <row r="4" spans="1:34" s="19" customFormat="1" ht="69" customHeight="1" x14ac:dyDescent="0.3">
      <c r="A4" s="47">
        <v>2</v>
      </c>
      <c r="B4" s="12" t="s">
        <v>34</v>
      </c>
      <c r="C4" s="12" t="s">
        <v>87</v>
      </c>
      <c r="D4" s="12" t="s">
        <v>35</v>
      </c>
      <c r="E4" s="13" t="s">
        <v>36</v>
      </c>
      <c r="F4" s="12" t="s">
        <v>37</v>
      </c>
      <c r="G4" s="13" t="s">
        <v>36</v>
      </c>
      <c r="H4" s="46" t="s">
        <v>38</v>
      </c>
      <c r="I4" s="14">
        <v>219010</v>
      </c>
      <c r="J4" s="12" t="s">
        <v>39</v>
      </c>
      <c r="K4" s="44">
        <v>1</v>
      </c>
      <c r="L4" s="15">
        <f t="shared" si="0"/>
        <v>219010</v>
      </c>
      <c r="M4" s="44">
        <v>0.4</v>
      </c>
      <c r="N4" s="15">
        <f t="shared" si="1"/>
        <v>87604</v>
      </c>
      <c r="O4" s="44">
        <v>0</v>
      </c>
      <c r="P4" s="15">
        <f t="shared" si="2"/>
        <v>0</v>
      </c>
      <c r="Q4" s="44">
        <v>0</v>
      </c>
      <c r="R4" s="15">
        <f t="shared" si="3"/>
        <v>0</v>
      </c>
      <c r="S4" s="12" t="s">
        <v>40</v>
      </c>
      <c r="T4" s="16">
        <f>I4</f>
        <v>219010</v>
      </c>
      <c r="U4" s="16">
        <v>0</v>
      </c>
      <c r="V4" s="16">
        <v>0</v>
      </c>
      <c r="W4" s="1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19" customFormat="1" ht="89.4" customHeight="1" x14ac:dyDescent="0.3">
      <c r="A5" s="47">
        <v>3</v>
      </c>
      <c r="B5" s="12" t="s">
        <v>41</v>
      </c>
      <c r="C5" s="12" t="s">
        <v>87</v>
      </c>
      <c r="D5" s="12" t="s">
        <v>89</v>
      </c>
      <c r="E5" s="13" t="s">
        <v>27</v>
      </c>
      <c r="F5" s="12" t="s">
        <v>42</v>
      </c>
      <c r="G5" s="13" t="s">
        <v>27</v>
      </c>
      <c r="H5" s="46" t="s">
        <v>43</v>
      </c>
      <c r="I5" s="14">
        <v>236554.28947368421</v>
      </c>
      <c r="J5" s="12" t="s">
        <v>44</v>
      </c>
      <c r="K5" s="44">
        <v>1</v>
      </c>
      <c r="L5" s="15">
        <f t="shared" si="0"/>
        <v>236554.28947368421</v>
      </c>
      <c r="M5" s="44">
        <v>1</v>
      </c>
      <c r="N5" s="15">
        <f t="shared" si="1"/>
        <v>236554.28947368421</v>
      </c>
      <c r="O5" s="44">
        <v>0</v>
      </c>
      <c r="P5" s="15">
        <f t="shared" si="2"/>
        <v>0</v>
      </c>
      <c r="Q5" s="44">
        <v>0</v>
      </c>
      <c r="R5" s="15">
        <f t="shared" si="3"/>
        <v>0</v>
      </c>
      <c r="S5" s="12" t="s">
        <v>45</v>
      </c>
      <c r="T5" s="16">
        <v>0</v>
      </c>
      <c r="U5" s="16">
        <v>0</v>
      </c>
      <c r="V5" s="16">
        <f t="shared" ref="V5:V10" si="4">I5</f>
        <v>236554.28947368421</v>
      </c>
      <c r="W5" s="17" t="s">
        <v>46</v>
      </c>
      <c r="X5" s="18" t="s">
        <v>32</v>
      </c>
      <c r="Y5" s="18" t="s">
        <v>32</v>
      </c>
      <c r="Z5" s="18">
        <v>1</v>
      </c>
      <c r="AA5" s="18">
        <v>14</v>
      </c>
      <c r="AB5" s="18">
        <v>33117.599999999999</v>
      </c>
      <c r="AC5" s="18">
        <v>269671.89</v>
      </c>
      <c r="AD5" s="18">
        <f>AC5*100/114</f>
        <v>236554.28947368421</v>
      </c>
      <c r="AE5" s="18" t="s">
        <v>33</v>
      </c>
      <c r="AF5" s="18"/>
      <c r="AG5" s="18"/>
      <c r="AH5" s="18"/>
    </row>
    <row r="6" spans="1:34" s="19" customFormat="1" ht="69.599999999999994" customHeight="1" x14ac:dyDescent="0.3">
      <c r="A6" s="47">
        <v>4</v>
      </c>
      <c r="B6" s="12" t="s">
        <v>41</v>
      </c>
      <c r="C6" s="12" t="s">
        <v>91</v>
      </c>
      <c r="D6" s="12" t="s">
        <v>88</v>
      </c>
      <c r="E6" s="13" t="s">
        <v>27</v>
      </c>
      <c r="F6" s="12" t="s">
        <v>47</v>
      </c>
      <c r="G6" s="13" t="s">
        <v>27</v>
      </c>
      <c r="H6" s="46" t="s">
        <v>48</v>
      </c>
      <c r="I6" s="14">
        <v>374561.40350877191</v>
      </c>
      <c r="J6" s="12" t="s">
        <v>44</v>
      </c>
      <c r="K6" s="44">
        <v>0</v>
      </c>
      <c r="L6" s="15">
        <f t="shared" si="0"/>
        <v>0</v>
      </c>
      <c r="M6" s="44">
        <v>0</v>
      </c>
      <c r="N6" s="15">
        <f t="shared" si="1"/>
        <v>0</v>
      </c>
      <c r="O6" s="44">
        <v>0</v>
      </c>
      <c r="P6" s="15">
        <f t="shared" si="2"/>
        <v>0</v>
      </c>
      <c r="Q6" s="44">
        <v>0</v>
      </c>
      <c r="R6" s="15">
        <f t="shared" si="3"/>
        <v>0</v>
      </c>
      <c r="S6" s="12" t="s">
        <v>49</v>
      </c>
      <c r="T6" s="16">
        <v>0</v>
      </c>
      <c r="U6" s="16">
        <v>0</v>
      </c>
      <c r="V6" s="16">
        <f t="shared" si="4"/>
        <v>374561.40350877191</v>
      </c>
      <c r="W6" s="17" t="s">
        <v>50</v>
      </c>
      <c r="X6" s="18" t="s">
        <v>32</v>
      </c>
      <c r="Y6" s="18" t="s">
        <v>32</v>
      </c>
      <c r="Z6" s="18">
        <v>1</v>
      </c>
      <c r="AA6" s="18">
        <v>14</v>
      </c>
      <c r="AB6" s="18">
        <v>52438.6</v>
      </c>
      <c r="AC6" s="18">
        <v>427000</v>
      </c>
      <c r="AD6" s="18">
        <f>AC6*100/114</f>
        <v>374561.40350877191</v>
      </c>
      <c r="AE6" s="18" t="s">
        <v>51</v>
      </c>
      <c r="AF6" s="18"/>
      <c r="AG6" s="18"/>
      <c r="AH6" s="18"/>
    </row>
    <row r="7" spans="1:34" s="19" customFormat="1" ht="59.4" customHeight="1" x14ac:dyDescent="0.3">
      <c r="A7" s="47">
        <v>5</v>
      </c>
      <c r="B7" s="12" t="s">
        <v>41</v>
      </c>
      <c r="C7" s="12" t="s">
        <v>91</v>
      </c>
      <c r="D7" s="12" t="s">
        <v>90</v>
      </c>
      <c r="E7" s="13" t="s">
        <v>27</v>
      </c>
      <c r="F7" s="12" t="s">
        <v>52</v>
      </c>
      <c r="G7" s="13" t="s">
        <v>27</v>
      </c>
      <c r="H7" s="46" t="s">
        <v>53</v>
      </c>
      <c r="I7" s="14">
        <v>434545.81578947371</v>
      </c>
      <c r="J7" s="12" t="s">
        <v>44</v>
      </c>
      <c r="K7" s="44">
        <v>1</v>
      </c>
      <c r="L7" s="15">
        <f t="shared" si="0"/>
        <v>434545.81578947371</v>
      </c>
      <c r="M7" s="44">
        <v>0.19</v>
      </c>
      <c r="N7" s="15">
        <f t="shared" si="1"/>
        <v>82563.705000000002</v>
      </c>
      <c r="O7" s="44">
        <v>0.19</v>
      </c>
      <c r="P7" s="15">
        <f t="shared" si="2"/>
        <v>82563.705000000002</v>
      </c>
      <c r="Q7" s="44">
        <v>0</v>
      </c>
      <c r="R7" s="15">
        <f t="shared" si="3"/>
        <v>0</v>
      </c>
      <c r="S7" s="12" t="s">
        <v>54</v>
      </c>
      <c r="T7" s="16">
        <v>0</v>
      </c>
      <c r="U7" s="16">
        <v>0</v>
      </c>
      <c r="V7" s="16">
        <f t="shared" si="4"/>
        <v>434545.81578947371</v>
      </c>
      <c r="W7" s="17" t="s">
        <v>55</v>
      </c>
      <c r="X7" s="18" t="s">
        <v>32</v>
      </c>
      <c r="Y7" s="18" t="s">
        <v>32</v>
      </c>
      <c r="Z7" s="18">
        <v>1</v>
      </c>
      <c r="AA7" s="18">
        <v>14</v>
      </c>
      <c r="AB7" s="18">
        <v>60836.41</v>
      </c>
      <c r="AC7" s="18">
        <v>495382.23</v>
      </c>
      <c r="AD7" s="18">
        <f>AC7*100/114</f>
        <v>434545.81578947371</v>
      </c>
      <c r="AE7" s="18" t="s">
        <v>33</v>
      </c>
      <c r="AF7" s="18"/>
      <c r="AG7" s="18"/>
      <c r="AH7" s="18"/>
    </row>
    <row r="8" spans="1:34" s="19" customFormat="1" ht="66" customHeight="1" x14ac:dyDescent="0.3">
      <c r="A8" s="47">
        <v>6</v>
      </c>
      <c r="B8" s="12" t="s">
        <v>41</v>
      </c>
      <c r="C8" s="12" t="s">
        <v>91</v>
      </c>
      <c r="D8" s="12" t="s">
        <v>56</v>
      </c>
      <c r="E8" s="13" t="s">
        <v>27</v>
      </c>
      <c r="F8" s="12" t="s">
        <v>52</v>
      </c>
      <c r="G8" s="13" t="s">
        <v>27</v>
      </c>
      <c r="H8" s="46" t="s">
        <v>53</v>
      </c>
      <c r="I8" s="14">
        <v>434546</v>
      </c>
      <c r="J8" s="12" t="s">
        <v>44</v>
      </c>
      <c r="K8" s="44">
        <v>1</v>
      </c>
      <c r="L8" s="15">
        <f t="shared" si="0"/>
        <v>434546</v>
      </c>
      <c r="M8" s="44">
        <v>0.19</v>
      </c>
      <c r="N8" s="15">
        <f t="shared" si="1"/>
        <v>82563.740000000005</v>
      </c>
      <c r="O8" s="44">
        <v>0.19</v>
      </c>
      <c r="P8" s="15">
        <f t="shared" si="2"/>
        <v>82563.740000000005</v>
      </c>
      <c r="Q8" s="44">
        <v>0</v>
      </c>
      <c r="R8" s="15">
        <f t="shared" si="3"/>
        <v>0</v>
      </c>
      <c r="S8" s="12" t="s">
        <v>54</v>
      </c>
      <c r="T8" s="16">
        <v>0</v>
      </c>
      <c r="U8" s="16">
        <v>0</v>
      </c>
      <c r="V8" s="16">
        <f t="shared" si="4"/>
        <v>434546</v>
      </c>
      <c r="W8" s="17" t="s">
        <v>57</v>
      </c>
      <c r="X8" s="18" t="s">
        <v>32</v>
      </c>
      <c r="Y8" s="18" t="s">
        <v>32</v>
      </c>
      <c r="Z8" s="18">
        <v>1</v>
      </c>
      <c r="AA8" s="18">
        <v>14</v>
      </c>
      <c r="AB8" s="18">
        <v>60836.44</v>
      </c>
      <c r="AC8" s="18">
        <v>495382.44</v>
      </c>
      <c r="AD8" s="18">
        <f>AC8*100/114</f>
        <v>434546</v>
      </c>
      <c r="AE8" s="18" t="s">
        <v>33</v>
      </c>
      <c r="AF8" s="18"/>
      <c r="AG8" s="18"/>
      <c r="AH8" s="18"/>
    </row>
    <row r="9" spans="1:34" s="19" customFormat="1" ht="75.599999999999994" customHeight="1" x14ac:dyDescent="0.3">
      <c r="A9" s="47">
        <v>7</v>
      </c>
      <c r="B9" s="12" t="s">
        <v>41</v>
      </c>
      <c r="C9" s="12" t="s">
        <v>91</v>
      </c>
      <c r="D9" s="12" t="s">
        <v>95</v>
      </c>
      <c r="E9" s="13" t="s">
        <v>58</v>
      </c>
      <c r="F9" s="12" t="s">
        <v>59</v>
      </c>
      <c r="G9" s="13" t="s">
        <v>58</v>
      </c>
      <c r="H9" s="46" t="s">
        <v>60</v>
      </c>
      <c r="I9" s="14">
        <v>435549</v>
      </c>
      <c r="J9" s="12" t="s">
        <v>44</v>
      </c>
      <c r="K9" s="44">
        <v>0.26</v>
      </c>
      <c r="L9" s="15">
        <f t="shared" si="0"/>
        <v>113242.74</v>
      </c>
      <c r="M9" s="44">
        <v>0.13</v>
      </c>
      <c r="N9" s="15">
        <f t="shared" si="1"/>
        <v>56621.37</v>
      </c>
      <c r="O9" s="44">
        <v>0</v>
      </c>
      <c r="P9" s="15">
        <f t="shared" si="2"/>
        <v>0</v>
      </c>
      <c r="Q9" s="44">
        <v>0</v>
      </c>
      <c r="R9" s="15">
        <f t="shared" si="3"/>
        <v>0</v>
      </c>
      <c r="S9" s="12" t="s">
        <v>61</v>
      </c>
      <c r="T9" s="16">
        <v>0</v>
      </c>
      <c r="U9" s="16">
        <v>0</v>
      </c>
      <c r="V9" s="16">
        <f t="shared" si="4"/>
        <v>435549</v>
      </c>
      <c r="W9" s="17" t="s">
        <v>62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19" customFormat="1" ht="115.2" customHeight="1" x14ac:dyDescent="0.3">
      <c r="A10" s="47">
        <v>8</v>
      </c>
      <c r="B10" s="12" t="s">
        <v>15</v>
      </c>
      <c r="C10" s="12" t="s">
        <v>91</v>
      </c>
      <c r="D10" s="12" t="s">
        <v>96</v>
      </c>
      <c r="E10" s="13" t="s">
        <v>27</v>
      </c>
      <c r="F10" s="12" t="s">
        <v>63</v>
      </c>
      <c r="G10" s="13" t="s">
        <v>27</v>
      </c>
      <c r="H10" s="46" t="s">
        <v>64</v>
      </c>
      <c r="I10" s="14">
        <v>456280</v>
      </c>
      <c r="J10" s="12" t="s">
        <v>16</v>
      </c>
      <c r="K10" s="44">
        <v>0.3</v>
      </c>
      <c r="L10" s="15">
        <f t="shared" si="0"/>
        <v>136884</v>
      </c>
      <c r="M10" s="44">
        <v>0.3</v>
      </c>
      <c r="N10" s="15">
        <f t="shared" si="1"/>
        <v>136884</v>
      </c>
      <c r="O10" s="44">
        <v>0</v>
      </c>
      <c r="P10" s="15">
        <f t="shared" si="2"/>
        <v>0</v>
      </c>
      <c r="Q10" s="44">
        <v>0</v>
      </c>
      <c r="R10" s="15">
        <f t="shared" si="3"/>
        <v>0</v>
      </c>
      <c r="S10" s="12" t="s">
        <v>65</v>
      </c>
      <c r="T10" s="16">
        <v>0</v>
      </c>
      <c r="U10" s="16">
        <v>0</v>
      </c>
      <c r="V10" s="16">
        <f t="shared" si="4"/>
        <v>456280</v>
      </c>
      <c r="W10" s="17" t="s">
        <v>66</v>
      </c>
      <c r="X10" s="18" t="s">
        <v>32</v>
      </c>
      <c r="Y10" s="18" t="s">
        <v>32</v>
      </c>
      <c r="Z10" s="18">
        <v>4</v>
      </c>
      <c r="AA10" s="18">
        <v>14</v>
      </c>
      <c r="AB10" s="18">
        <v>63879.199999999997</v>
      </c>
      <c r="AC10" s="18">
        <v>520159.2</v>
      </c>
      <c r="AD10" s="18">
        <f>AC10*100/114</f>
        <v>456280</v>
      </c>
      <c r="AE10" s="18" t="s">
        <v>67</v>
      </c>
      <c r="AF10" s="18"/>
      <c r="AG10" s="18"/>
      <c r="AH10" s="18"/>
    </row>
    <row r="11" spans="1:34" s="19" customFormat="1" ht="65.400000000000006" customHeight="1" x14ac:dyDescent="0.3">
      <c r="A11" s="47">
        <v>9</v>
      </c>
      <c r="B11" s="12" t="s">
        <v>68</v>
      </c>
      <c r="C11" s="12" t="s">
        <v>87</v>
      </c>
      <c r="D11" s="12" t="s">
        <v>69</v>
      </c>
      <c r="E11" s="20">
        <v>41579</v>
      </c>
      <c r="F11" s="12" t="s">
        <v>70</v>
      </c>
      <c r="G11" s="13">
        <v>41579</v>
      </c>
      <c r="H11" s="46" t="s">
        <v>71</v>
      </c>
      <c r="I11" s="14">
        <v>502271.99999999994</v>
      </c>
      <c r="J11" s="12" t="s">
        <v>72</v>
      </c>
      <c r="K11" s="44">
        <v>0</v>
      </c>
      <c r="L11" s="15">
        <f t="shared" si="0"/>
        <v>0</v>
      </c>
      <c r="M11" s="44">
        <v>0</v>
      </c>
      <c r="N11" s="15">
        <f t="shared" si="1"/>
        <v>0</v>
      </c>
      <c r="O11" s="44">
        <v>0</v>
      </c>
      <c r="P11" s="15">
        <f t="shared" si="2"/>
        <v>0</v>
      </c>
      <c r="Q11" s="44">
        <v>0</v>
      </c>
      <c r="R11" s="15">
        <f t="shared" si="3"/>
        <v>0</v>
      </c>
      <c r="S11" s="12" t="s">
        <v>98</v>
      </c>
      <c r="T11" s="16">
        <v>0</v>
      </c>
      <c r="U11" s="16">
        <f>I11</f>
        <v>502271.99999999994</v>
      </c>
      <c r="V11" s="16">
        <v>0</v>
      </c>
      <c r="W11" s="17" t="s">
        <v>73</v>
      </c>
      <c r="X11" s="18" t="s">
        <v>32</v>
      </c>
      <c r="Y11" s="18" t="s">
        <v>32</v>
      </c>
      <c r="Z11" s="18">
        <v>9</v>
      </c>
      <c r="AA11" s="18">
        <v>14</v>
      </c>
      <c r="AB11" s="18">
        <v>70318.080000000002</v>
      </c>
      <c r="AC11" s="18">
        <v>572590.07999999996</v>
      </c>
      <c r="AD11" s="18">
        <f>AC11*100/114</f>
        <v>502271.99999999994</v>
      </c>
      <c r="AE11" s="18" t="s">
        <v>67</v>
      </c>
      <c r="AF11" s="18"/>
      <c r="AG11" s="18"/>
      <c r="AH11" s="18"/>
    </row>
    <row r="12" spans="1:34" s="19" customFormat="1" ht="95.4" customHeight="1" x14ac:dyDescent="0.3">
      <c r="A12" s="47">
        <v>10</v>
      </c>
      <c r="B12" s="12" t="s">
        <v>41</v>
      </c>
      <c r="C12" s="12" t="s">
        <v>87</v>
      </c>
      <c r="D12" s="12" t="s">
        <v>97</v>
      </c>
      <c r="E12" s="13" t="s">
        <v>27</v>
      </c>
      <c r="F12" s="12" t="s">
        <v>42</v>
      </c>
      <c r="G12" s="13" t="s">
        <v>27</v>
      </c>
      <c r="H12" s="46" t="s">
        <v>74</v>
      </c>
      <c r="I12" s="14">
        <v>608774.38596491225</v>
      </c>
      <c r="J12" s="12" t="s">
        <v>44</v>
      </c>
      <c r="K12" s="44">
        <v>1</v>
      </c>
      <c r="L12" s="15">
        <f t="shared" si="0"/>
        <v>608774.38596491225</v>
      </c>
      <c r="M12" s="44">
        <v>1</v>
      </c>
      <c r="N12" s="15">
        <f t="shared" si="1"/>
        <v>608774.38596491225</v>
      </c>
      <c r="O12" s="44">
        <v>0</v>
      </c>
      <c r="P12" s="15">
        <f t="shared" si="2"/>
        <v>0</v>
      </c>
      <c r="Q12" s="44">
        <v>0</v>
      </c>
      <c r="R12" s="15">
        <f t="shared" si="3"/>
        <v>0</v>
      </c>
      <c r="S12" s="12" t="s">
        <v>45</v>
      </c>
      <c r="T12" s="16">
        <v>0</v>
      </c>
      <c r="U12" s="16">
        <v>0</v>
      </c>
      <c r="V12" s="16">
        <f>I12</f>
        <v>608774.38596491225</v>
      </c>
      <c r="W12" s="17" t="s">
        <v>75</v>
      </c>
      <c r="X12" s="18" t="s">
        <v>32</v>
      </c>
      <c r="Y12" s="18" t="s">
        <v>32</v>
      </c>
      <c r="Z12" s="18">
        <v>1</v>
      </c>
      <c r="AA12" s="18">
        <v>14</v>
      </c>
      <c r="AB12" s="18">
        <v>85228.41</v>
      </c>
      <c r="AC12" s="18">
        <v>694002.8</v>
      </c>
      <c r="AD12" s="18">
        <f>AC12*100/114</f>
        <v>608774.38596491225</v>
      </c>
      <c r="AE12" s="18" t="s">
        <v>33</v>
      </c>
      <c r="AF12" s="18"/>
      <c r="AG12" s="18"/>
      <c r="AH12" s="18"/>
    </row>
    <row r="13" spans="1:34" s="19" customFormat="1" ht="89.4" customHeight="1" x14ac:dyDescent="0.3">
      <c r="A13" s="47">
        <v>11</v>
      </c>
      <c r="B13" s="12" t="s">
        <v>41</v>
      </c>
      <c r="C13" s="12" t="s">
        <v>91</v>
      </c>
      <c r="D13" s="12" t="s">
        <v>92</v>
      </c>
      <c r="E13" s="13" t="s">
        <v>58</v>
      </c>
      <c r="F13" s="12" t="s">
        <v>76</v>
      </c>
      <c r="G13" s="13" t="s">
        <v>58</v>
      </c>
      <c r="H13" s="46" t="s">
        <v>77</v>
      </c>
      <c r="I13" s="14">
        <v>771293</v>
      </c>
      <c r="J13" s="12" t="s">
        <v>44</v>
      </c>
      <c r="K13" s="44">
        <v>0</v>
      </c>
      <c r="L13" s="15">
        <f t="shared" si="0"/>
        <v>0</v>
      </c>
      <c r="M13" s="44">
        <v>1</v>
      </c>
      <c r="N13" s="15">
        <f t="shared" si="1"/>
        <v>771293</v>
      </c>
      <c r="O13" s="44">
        <v>0</v>
      </c>
      <c r="P13" s="15">
        <f t="shared" si="2"/>
        <v>0</v>
      </c>
      <c r="Q13" s="44">
        <v>0</v>
      </c>
      <c r="R13" s="15">
        <f t="shared" si="3"/>
        <v>0</v>
      </c>
      <c r="S13" s="12" t="s">
        <v>78</v>
      </c>
      <c r="T13" s="16">
        <v>0</v>
      </c>
      <c r="U13" s="16">
        <v>0</v>
      </c>
      <c r="V13" s="16">
        <f>I13</f>
        <v>771293</v>
      </c>
      <c r="W13" s="17" t="s">
        <v>79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72" customHeight="1" x14ac:dyDescent="0.3">
      <c r="A14" s="47">
        <v>12</v>
      </c>
      <c r="B14" s="12" t="s">
        <v>41</v>
      </c>
      <c r="C14" s="12" t="s">
        <v>91</v>
      </c>
      <c r="D14" s="12" t="s">
        <v>94</v>
      </c>
      <c r="E14" s="13" t="s">
        <v>27</v>
      </c>
      <c r="F14" s="21" t="s">
        <v>80</v>
      </c>
      <c r="G14" s="13" t="s">
        <v>27</v>
      </c>
      <c r="H14" s="46" t="s">
        <v>81</v>
      </c>
      <c r="I14" s="14">
        <v>794732.4561403509</v>
      </c>
      <c r="J14" s="12" t="s">
        <v>44</v>
      </c>
      <c r="K14" s="44">
        <v>1</v>
      </c>
      <c r="L14" s="15">
        <f t="shared" si="0"/>
        <v>794732.4561403509</v>
      </c>
      <c r="M14" s="44">
        <v>1</v>
      </c>
      <c r="N14" s="15">
        <f t="shared" si="1"/>
        <v>794732.4561403509</v>
      </c>
      <c r="O14" s="44">
        <v>0</v>
      </c>
      <c r="P14" s="15">
        <f t="shared" si="2"/>
        <v>0</v>
      </c>
      <c r="Q14" s="44">
        <v>0</v>
      </c>
      <c r="R14" s="15">
        <f t="shared" si="3"/>
        <v>0</v>
      </c>
      <c r="S14" s="12" t="s">
        <v>45</v>
      </c>
      <c r="T14" s="16">
        <v>0</v>
      </c>
      <c r="U14" s="16">
        <v>0</v>
      </c>
      <c r="V14" s="16">
        <f>I14</f>
        <v>794732.4561403509</v>
      </c>
      <c r="W14" s="17" t="s">
        <v>82</v>
      </c>
      <c r="X14" s="18" t="s">
        <v>32</v>
      </c>
      <c r="Y14" s="18" t="s">
        <v>32</v>
      </c>
      <c r="Z14" s="18">
        <v>1</v>
      </c>
      <c r="AA14" s="18">
        <v>14</v>
      </c>
      <c r="AB14" s="18">
        <v>111262.54</v>
      </c>
      <c r="AC14" s="18">
        <v>905995</v>
      </c>
      <c r="AD14" s="18">
        <f>AC14*100/114</f>
        <v>794732.4561403509</v>
      </c>
      <c r="AE14" s="18" t="s">
        <v>51</v>
      </c>
      <c r="AF14" s="18"/>
      <c r="AG14" s="18"/>
      <c r="AH14" s="18"/>
    </row>
    <row r="15" spans="1:34" s="19" customFormat="1" ht="111.6" customHeight="1" thickBot="1" x14ac:dyDescent="0.35">
      <c r="A15" s="47">
        <v>13</v>
      </c>
      <c r="B15" s="12" t="s">
        <v>41</v>
      </c>
      <c r="C15" s="12" t="s">
        <v>91</v>
      </c>
      <c r="D15" s="12" t="s">
        <v>93</v>
      </c>
      <c r="E15" s="13" t="s">
        <v>27</v>
      </c>
      <c r="F15" s="21" t="s">
        <v>52</v>
      </c>
      <c r="G15" s="13">
        <v>41366</v>
      </c>
      <c r="H15" s="46" t="s">
        <v>83</v>
      </c>
      <c r="I15" s="14">
        <v>1458572</v>
      </c>
      <c r="J15" s="12" t="s">
        <v>44</v>
      </c>
      <c r="K15" s="44">
        <v>1</v>
      </c>
      <c r="L15" s="15">
        <f t="shared" si="0"/>
        <v>1458572</v>
      </c>
      <c r="M15" s="44">
        <v>0.19</v>
      </c>
      <c r="N15" s="15">
        <f t="shared" si="1"/>
        <v>277128.68</v>
      </c>
      <c r="O15" s="44">
        <v>0.19</v>
      </c>
      <c r="P15" s="15">
        <f t="shared" si="2"/>
        <v>277128.68</v>
      </c>
      <c r="Q15" s="44">
        <v>0</v>
      </c>
      <c r="R15" s="15">
        <f t="shared" si="3"/>
        <v>0</v>
      </c>
      <c r="S15" s="12" t="s">
        <v>54</v>
      </c>
      <c r="T15" s="16">
        <v>0</v>
      </c>
      <c r="U15" s="16">
        <v>0</v>
      </c>
      <c r="V15" s="16">
        <f>I15</f>
        <v>1458572</v>
      </c>
      <c r="W15" s="17" t="s">
        <v>84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30" customFormat="1" ht="33.6" customHeight="1" thickBot="1" x14ac:dyDescent="0.35">
      <c r="A16" s="26" t="s">
        <v>85</v>
      </c>
      <c r="B16" s="26"/>
      <c r="C16" s="26"/>
      <c r="D16" s="26"/>
      <c r="E16" s="26"/>
      <c r="F16" s="26"/>
      <c r="G16" s="26"/>
      <c r="H16" s="26"/>
      <c r="I16" s="27">
        <f>SUM(I3:I15)</f>
        <v>6926690.3508771928</v>
      </c>
      <c r="J16" s="27"/>
      <c r="K16" s="43">
        <f>L16/I16</f>
        <v>0.64054569536323203</v>
      </c>
      <c r="L16" s="27">
        <f>SUM(L3:L15)</f>
        <v>4436861.6873684209</v>
      </c>
      <c r="M16" s="43">
        <f>N16/I16</f>
        <v>0.45255662773808969</v>
      </c>
      <c r="N16" s="27">
        <f>SUM(N3:N15)</f>
        <v>3134719.6265789475</v>
      </c>
      <c r="O16" s="43">
        <f>P16/I16</f>
        <v>6.3848115419796833E-2</v>
      </c>
      <c r="P16" s="27">
        <f>SUM(P3:P15)</f>
        <v>442256.125</v>
      </c>
      <c r="Q16" s="43">
        <f>SUM(Q3:Q15)</f>
        <v>0</v>
      </c>
      <c r="R16" s="27">
        <f>SUM(R3:R15)</f>
        <v>0</v>
      </c>
      <c r="S16" s="27"/>
      <c r="T16" s="27">
        <f>SUM(T3:T15)</f>
        <v>419010</v>
      </c>
      <c r="U16" s="27">
        <f>SUM(U3:U15)</f>
        <v>502271.99999999994</v>
      </c>
      <c r="V16" s="27">
        <f>SUM(V3:V15)</f>
        <v>6005408.3508771928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s="19" customFormat="1" ht="30" customHeight="1" thickBot="1" x14ac:dyDescent="0.35">
      <c r="A17" s="45"/>
      <c r="B17" s="31"/>
      <c r="C17" s="31"/>
      <c r="D17" s="31"/>
      <c r="F17" s="31"/>
      <c r="H17" s="45"/>
      <c r="I17" s="32"/>
      <c r="J17" s="31"/>
      <c r="K17" s="45"/>
      <c r="L17" s="32"/>
      <c r="M17" s="45"/>
      <c r="N17" s="32"/>
      <c r="O17" s="45"/>
      <c r="P17" s="32"/>
      <c r="Q17" s="45"/>
      <c r="R17" s="32"/>
      <c r="S17" s="31"/>
      <c r="T17" s="23">
        <f>T16/I16</f>
        <v>6.0492093449353738E-2</v>
      </c>
      <c r="U17" s="23">
        <f>U16/I16</f>
        <v>7.2512552829273283E-2</v>
      </c>
      <c r="V17" s="23">
        <f>V16/I16</f>
        <v>0.86699535372137293</v>
      </c>
      <c r="W17" s="33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</sheetData>
  <mergeCells count="2">
    <mergeCell ref="A1:R1"/>
    <mergeCell ref="A16:H16"/>
  </mergeCells>
  <pageMargins left="0.35433070866141736" right="0.23622047244094491" top="0.59055118110236227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 A2</vt:lpstr>
      <vt:lpstr>'Annexure A2'!Print_Area</vt:lpstr>
      <vt:lpstr>'Annexure A2'!Print_Titles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2013-04-19T10:17:38Z</cp:lastPrinted>
  <dcterms:created xsi:type="dcterms:W3CDTF">2012-11-05T12:30:38Z</dcterms:created>
  <dcterms:modified xsi:type="dcterms:W3CDTF">2013-04-19T10:17:41Z</dcterms:modified>
</cp:coreProperties>
</file>